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gro2\Desktop\"/>
    </mc:Choice>
  </mc:AlternateContent>
  <xr:revisionPtr revIDLastSave="0" documentId="13_ncr:1_{34662C19-90D8-473F-9E03-CABC4863634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7-1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9" i="4" l="1"/>
  <c r="C240" i="4"/>
  <c r="C40" i="4"/>
  <c r="C116" i="4" l="1"/>
  <c r="C23" i="4" l="1"/>
  <c r="C16" i="4"/>
  <c r="C246" i="4"/>
  <c r="C221" i="4"/>
  <c r="C196" i="4"/>
  <c r="C190" i="4"/>
  <c r="C139" i="4"/>
  <c r="C122" i="4"/>
  <c r="C98" i="4"/>
  <c r="C299" i="4" l="1"/>
  <c r="C274" i="4"/>
  <c r="C249" i="4"/>
  <c r="C250" i="4" s="1"/>
  <c r="C224" i="4"/>
  <c r="C199" i="4"/>
  <c r="C200" i="4" s="1"/>
  <c r="C174" i="4"/>
  <c r="C149" i="4"/>
  <c r="C125" i="4" l="1"/>
  <c r="C126" i="4" s="1"/>
  <c r="C101" i="4"/>
  <c r="C75" i="4"/>
  <c r="C50" i="4"/>
  <c r="C26" i="4"/>
  <c r="C27" i="4" s="1"/>
  <c r="C296" i="4" l="1"/>
  <c r="C300" i="4" s="1"/>
  <c r="C271" i="4"/>
  <c r="C146" i="4"/>
  <c r="C150" i="4" s="1"/>
  <c r="C264" i="4" l="1"/>
  <c r="C275" i="4" s="1"/>
  <c r="C214" i="4"/>
  <c r="C171" i="4"/>
  <c r="C164" i="4"/>
  <c r="C91" i="4"/>
  <c r="C102" i="4" s="1"/>
  <c r="C72" i="4"/>
  <c r="C65" i="4"/>
  <c r="C47" i="4"/>
  <c r="C51" i="4" s="1"/>
  <c r="C175" i="4" l="1"/>
  <c r="C76" i="4"/>
  <c r="C225" i="4"/>
</calcChain>
</file>

<file path=xl/sharedStrings.xml><?xml version="1.0" encoding="utf-8"?>
<sst xmlns="http://schemas.openxmlformats.org/spreadsheetml/2006/main" count="318" uniqueCount="82">
  <si>
    <t>Приём пищи</t>
  </si>
  <si>
    <t>Наименование блюда</t>
  </si>
  <si>
    <t>Выход блюда</t>
  </si>
  <si>
    <t>1 неделя День первый</t>
  </si>
  <si>
    <t>Завтрак 1</t>
  </si>
  <si>
    <t>Обед</t>
  </si>
  <si>
    <t>Итого за завтрак</t>
  </si>
  <si>
    <t>Итого за обед</t>
  </si>
  <si>
    <t xml:space="preserve">Масло сливочное </t>
  </si>
  <si>
    <t xml:space="preserve">Хлеб пшеничный </t>
  </si>
  <si>
    <t xml:space="preserve">Какао с молоком </t>
  </si>
  <si>
    <t xml:space="preserve">Каша гречневая рассыпчатая </t>
  </si>
  <si>
    <t xml:space="preserve">Напиток из сухофруктов </t>
  </si>
  <si>
    <t xml:space="preserve"> Полдник</t>
  </si>
  <si>
    <t xml:space="preserve">Итого за полдник </t>
  </si>
  <si>
    <t xml:space="preserve">Пюре картофельное </t>
  </si>
  <si>
    <t xml:space="preserve">Котлета мясная </t>
  </si>
  <si>
    <t xml:space="preserve">1 неделя День второй </t>
  </si>
  <si>
    <t xml:space="preserve">Каша молочная пшенная </t>
  </si>
  <si>
    <t xml:space="preserve">Сыр порционный </t>
  </si>
  <si>
    <t xml:space="preserve">Рис отварной </t>
  </si>
  <si>
    <t xml:space="preserve">Печень тушеная в сметане </t>
  </si>
  <si>
    <t xml:space="preserve">Напиток из ягод с/м </t>
  </si>
  <si>
    <t>Итого за  день:</t>
  </si>
  <si>
    <t xml:space="preserve">1 неделя День третий </t>
  </si>
  <si>
    <t xml:space="preserve">Омлет натуральный с зеленым горошком </t>
  </si>
  <si>
    <t>150/30</t>
  </si>
  <si>
    <t xml:space="preserve">Макаронные изделия отварные </t>
  </si>
  <si>
    <t xml:space="preserve">Котлета рыбная </t>
  </si>
  <si>
    <t>1 неделя День четвертый</t>
  </si>
  <si>
    <t xml:space="preserve">Суп картофельный с рыбными консервами </t>
  </si>
  <si>
    <t xml:space="preserve">2 неделя День двенадцатый </t>
  </si>
  <si>
    <t xml:space="preserve">2 неделя День восьмой </t>
  </si>
  <si>
    <t xml:space="preserve">Запеканка творожная с фруктовым соусом </t>
  </si>
  <si>
    <t>1 неделя День пятый</t>
  </si>
  <si>
    <t>1 неделя День шестой</t>
  </si>
  <si>
    <t xml:space="preserve">2 неделя День седьмой  </t>
  </si>
  <si>
    <t xml:space="preserve">2 неделя День девятый </t>
  </si>
  <si>
    <t>2 неделя День десятый</t>
  </si>
  <si>
    <t>2 неделя День одиннадцатый</t>
  </si>
  <si>
    <t xml:space="preserve">Сосиски отварные </t>
  </si>
  <si>
    <t xml:space="preserve">Чай с сахаром </t>
  </si>
  <si>
    <t xml:space="preserve">Щи из свежей капусты с картофелем и сметаной </t>
  </si>
  <si>
    <t>250/10</t>
  </si>
  <si>
    <t xml:space="preserve">Хлеб ржаной </t>
  </si>
  <si>
    <t xml:space="preserve">Сок в индивидуальной упаковке </t>
  </si>
  <si>
    <t xml:space="preserve">Печенье </t>
  </si>
  <si>
    <t xml:space="preserve">Рассольник Ленинградский со сметаной </t>
  </si>
  <si>
    <t xml:space="preserve">Яблоко </t>
  </si>
  <si>
    <t xml:space="preserve">Суп карофельный с горохом лущеным </t>
  </si>
  <si>
    <t xml:space="preserve">Борщ из свежей капусты с картофелем и сметаной </t>
  </si>
  <si>
    <t xml:space="preserve">Суп картофельный с яйцом </t>
  </si>
  <si>
    <t>50/50</t>
  </si>
  <si>
    <t>Хлеб пшеничный</t>
  </si>
  <si>
    <t xml:space="preserve">Чай с сахаром и лимоном </t>
  </si>
  <si>
    <t>200/5</t>
  </si>
  <si>
    <t xml:space="preserve">Сосиска отварная </t>
  </si>
  <si>
    <t>Каша молочная "Дружба"</t>
  </si>
  <si>
    <t xml:space="preserve">Гуляш из свинины </t>
  </si>
  <si>
    <t xml:space="preserve">Напиток ягод с/м </t>
  </si>
  <si>
    <t xml:space="preserve">Солянка по - домашнему с курой и сметаной </t>
  </si>
  <si>
    <t>250/10/10</t>
  </si>
  <si>
    <t xml:space="preserve">Суп вермишелевый с курой </t>
  </si>
  <si>
    <t xml:space="preserve">Пирог с повидлом </t>
  </si>
  <si>
    <t xml:space="preserve">Сосиска в тесте </t>
  </si>
  <si>
    <t xml:space="preserve">Пирог с яйцом </t>
  </si>
  <si>
    <t>Меню приготавливаемых блюд Возрастная категория: от 7 - 11 лет</t>
  </si>
  <si>
    <t>150/50/30</t>
  </si>
  <si>
    <t xml:space="preserve">Тефтели куриные с соусом </t>
  </si>
  <si>
    <t>70/30</t>
  </si>
  <si>
    <t xml:space="preserve">Оладьи с фруктовым джемом </t>
  </si>
  <si>
    <t>135/50</t>
  </si>
  <si>
    <t>40/20</t>
  </si>
  <si>
    <t xml:space="preserve">Капуста тушеная </t>
  </si>
  <si>
    <t xml:space="preserve">Суп картофельный с горохом лущеным </t>
  </si>
  <si>
    <t>200/50/30</t>
  </si>
  <si>
    <t>200/10</t>
  </si>
  <si>
    <t xml:space="preserve">Плов со свининой и свежими овощами  </t>
  </si>
  <si>
    <t xml:space="preserve">Яйцо вареное с кабачковой икрой </t>
  </si>
  <si>
    <t xml:space="preserve">Ёжики мясные с соусом и свежими овощами </t>
  </si>
  <si>
    <t xml:space="preserve">Блинчики домашние со сметаной </t>
  </si>
  <si>
    <t>"____"______________2024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</si>
</sst>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b/>
      <sz val="10.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6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625D9-369A-48D5-B6B3-6E8A7C4DC302}">
  <sheetPr>
    <pageSetUpPr fitToPage="1"/>
  </sheetPr>
  <dimension ref="A2:C300"/>
  <sheetViews>
    <sheetView tabSelected="1" topLeftCell="A286" zoomScaleNormal="100" workbookViewId="0">
      <selection activeCell="A279" sqref="A279:C280"/>
    </sheetView>
  </sheetViews>
  <sheetFormatPr defaultColWidth="9.109375" defaultRowHeight="14.4" x14ac:dyDescent="0.3"/>
  <cols>
    <col min="1" max="1" width="15.6640625" style="6" customWidth="1"/>
    <col min="2" max="2" width="48.5546875" style="11" customWidth="1"/>
    <col min="3" max="3" width="9.109375" style="6"/>
    <col min="4" max="7" width="9.109375" style="1"/>
    <col min="8" max="8" width="12.6640625" style="1" bestFit="1" customWidth="1"/>
    <col min="9" max="16384" width="9.109375" style="1"/>
  </cols>
  <sheetData>
    <row r="2" spans="1:3" customFormat="1" x14ac:dyDescent="0.3">
      <c r="B2" s="11"/>
      <c r="C2" s="17"/>
    </row>
    <row r="3" spans="1:3" customFormat="1" x14ac:dyDescent="0.3">
      <c r="B3" s="11"/>
      <c r="C3" s="17"/>
    </row>
    <row r="4" spans="1:3" customFormat="1" x14ac:dyDescent="0.3">
      <c r="B4" s="11"/>
      <c r="C4" s="17"/>
    </row>
    <row r="5" spans="1:3" customFormat="1" x14ac:dyDescent="0.3">
      <c r="A5" s="24" t="s">
        <v>66</v>
      </c>
      <c r="B5" s="24"/>
      <c r="C5" s="24"/>
    </row>
    <row r="6" spans="1:3" x14ac:dyDescent="0.3">
      <c r="A6" s="17"/>
      <c r="B6" s="25" t="s">
        <v>81</v>
      </c>
      <c r="C6" s="25"/>
    </row>
    <row r="7" spans="1:3" ht="14.25" customHeight="1" x14ac:dyDescent="0.3">
      <c r="B7" s="23"/>
      <c r="C7" s="23"/>
    </row>
    <row r="8" spans="1:3" s="3" customFormat="1" ht="25.2" customHeight="1" x14ac:dyDescent="0.3">
      <c r="A8" s="13" t="s">
        <v>0</v>
      </c>
      <c r="B8" s="5" t="s">
        <v>1</v>
      </c>
      <c r="C8" s="13" t="s">
        <v>2</v>
      </c>
    </row>
    <row r="9" spans="1:3" s="3" customFormat="1" ht="18.75" customHeight="1" x14ac:dyDescent="0.3">
      <c r="A9" s="13"/>
      <c r="B9" s="8"/>
      <c r="C9" s="13"/>
    </row>
    <row r="10" spans="1:3" s="3" customFormat="1" ht="15.75" customHeight="1" x14ac:dyDescent="0.3">
      <c r="A10" s="18" t="s">
        <v>3</v>
      </c>
      <c r="B10" s="18"/>
      <c r="C10" s="13"/>
    </row>
    <row r="11" spans="1:3" s="3" customFormat="1" ht="15" customHeight="1" x14ac:dyDescent="0.3">
      <c r="A11" s="18" t="s">
        <v>4</v>
      </c>
      <c r="B11" s="8" t="s">
        <v>27</v>
      </c>
      <c r="C11" s="13">
        <v>150</v>
      </c>
    </row>
    <row r="12" spans="1:3" s="3" customFormat="1" ht="15" customHeight="1" x14ac:dyDescent="0.3">
      <c r="A12" s="18"/>
      <c r="B12" s="8" t="s">
        <v>40</v>
      </c>
      <c r="C12" s="13">
        <v>100</v>
      </c>
    </row>
    <row r="13" spans="1:3" s="3" customFormat="1" ht="15" customHeight="1" x14ac:dyDescent="0.3">
      <c r="A13" s="18"/>
      <c r="B13" s="8" t="s">
        <v>41</v>
      </c>
      <c r="C13" s="13">
        <v>200</v>
      </c>
    </row>
    <row r="14" spans="1:3" s="3" customFormat="1" ht="15" customHeight="1" x14ac:dyDescent="0.3">
      <c r="A14" s="18"/>
      <c r="B14" s="8" t="s">
        <v>46</v>
      </c>
      <c r="C14" s="13">
        <v>50</v>
      </c>
    </row>
    <row r="15" spans="1:3" s="3" customFormat="1" ht="15" customHeight="1" x14ac:dyDescent="0.3">
      <c r="A15" s="18"/>
      <c r="B15" s="8"/>
      <c r="C15" s="13"/>
    </row>
    <row r="16" spans="1:3" s="4" customFormat="1" ht="15" customHeight="1" x14ac:dyDescent="0.3">
      <c r="A16" s="12"/>
      <c r="B16" s="9" t="s">
        <v>6</v>
      </c>
      <c r="C16" s="12">
        <f>C14+C13+C12+C11</f>
        <v>500</v>
      </c>
    </row>
    <row r="17" spans="1:3" s="3" customFormat="1" x14ac:dyDescent="0.3">
      <c r="A17" s="18" t="s">
        <v>5</v>
      </c>
      <c r="B17" s="8" t="s">
        <v>62</v>
      </c>
      <c r="C17" s="13" t="s">
        <v>43</v>
      </c>
    </row>
    <row r="18" spans="1:3" s="3" customFormat="1" ht="15" customHeight="1" x14ac:dyDescent="0.3">
      <c r="A18" s="18"/>
      <c r="B18" s="8" t="s">
        <v>11</v>
      </c>
      <c r="C18" s="13">
        <v>150</v>
      </c>
    </row>
    <row r="19" spans="1:3" s="3" customFormat="1" ht="15" customHeight="1" x14ac:dyDescent="0.3">
      <c r="A19" s="18"/>
      <c r="B19" s="8" t="s">
        <v>58</v>
      </c>
      <c r="C19" s="13" t="s">
        <v>52</v>
      </c>
    </row>
    <row r="20" spans="1:3" s="3" customFormat="1" ht="15" customHeight="1" x14ac:dyDescent="0.3">
      <c r="A20" s="18"/>
      <c r="B20" s="8" t="s">
        <v>22</v>
      </c>
      <c r="C20" s="13">
        <v>200</v>
      </c>
    </row>
    <row r="21" spans="1:3" s="3" customFormat="1" ht="15" customHeight="1" x14ac:dyDescent="0.3">
      <c r="A21" s="18"/>
      <c r="B21" s="8" t="s">
        <v>44</v>
      </c>
      <c r="C21" s="13">
        <v>50</v>
      </c>
    </row>
    <row r="22" spans="1:3" s="3" customFormat="1" ht="15" customHeight="1" x14ac:dyDescent="0.3">
      <c r="A22" s="18"/>
      <c r="B22" s="8"/>
      <c r="C22" s="13"/>
    </row>
    <row r="23" spans="1:3" s="4" customFormat="1" ht="15" customHeight="1" x14ac:dyDescent="0.3">
      <c r="A23" s="12"/>
      <c r="B23" s="9" t="s">
        <v>7</v>
      </c>
      <c r="C23" s="12">
        <f>260+150+100+200+50</f>
        <v>760</v>
      </c>
    </row>
    <row r="24" spans="1:3" s="3" customFormat="1" ht="15" customHeight="1" x14ac:dyDescent="0.3">
      <c r="A24" s="18" t="s">
        <v>13</v>
      </c>
      <c r="B24" s="8" t="s">
        <v>45</v>
      </c>
      <c r="C24" s="13">
        <v>200</v>
      </c>
    </row>
    <row r="25" spans="1:3" s="3" customFormat="1" ht="15" customHeight="1" x14ac:dyDescent="0.3">
      <c r="A25" s="18"/>
      <c r="B25" s="8" t="s">
        <v>63</v>
      </c>
      <c r="C25" s="13">
        <v>100</v>
      </c>
    </row>
    <row r="26" spans="1:3" s="3" customFormat="1" x14ac:dyDescent="0.3">
      <c r="A26" s="12"/>
      <c r="B26" s="9" t="s">
        <v>14</v>
      </c>
      <c r="C26" s="12">
        <f>C25+C24</f>
        <v>300</v>
      </c>
    </row>
    <row r="27" spans="1:3" s="3" customFormat="1" ht="15.75" customHeight="1" x14ac:dyDescent="0.3">
      <c r="A27" s="18" t="s">
        <v>23</v>
      </c>
      <c r="B27" s="18"/>
      <c r="C27" s="12">
        <f>C26+C23+C16</f>
        <v>1560</v>
      </c>
    </row>
    <row r="28" spans="1:3" s="2" customFormat="1" ht="15.6" x14ac:dyDescent="0.3">
      <c r="A28" s="7"/>
      <c r="B28" s="10"/>
      <c r="C28" s="7"/>
    </row>
    <row r="29" spans="1:3" s="2" customFormat="1" ht="15.6" x14ac:dyDescent="0.3">
      <c r="A29" s="7"/>
      <c r="B29" s="10"/>
      <c r="C29" s="7"/>
    </row>
    <row r="30" spans="1:3" s="2" customFormat="1" x14ac:dyDescent="0.3">
      <c r="A30" s="24" t="s">
        <v>66</v>
      </c>
      <c r="B30" s="24"/>
      <c r="C30" s="24"/>
    </row>
    <row r="31" spans="1:3" s="2" customFormat="1" x14ac:dyDescent="0.3">
      <c r="A31" s="17"/>
      <c r="B31" s="25" t="s">
        <v>81</v>
      </c>
      <c r="C31" s="25"/>
    </row>
    <row r="32" spans="1:3" s="3" customFormat="1" ht="25.2" customHeight="1" x14ac:dyDescent="0.3">
      <c r="A32" s="13" t="s">
        <v>0</v>
      </c>
      <c r="B32" s="5" t="s">
        <v>1</v>
      </c>
      <c r="C32" s="13" t="s">
        <v>2</v>
      </c>
    </row>
    <row r="33" spans="1:3" s="3" customFormat="1" ht="18.75" customHeight="1" x14ac:dyDescent="0.3">
      <c r="A33" s="13"/>
      <c r="B33" s="8"/>
      <c r="C33" s="13"/>
    </row>
    <row r="34" spans="1:3" s="3" customFormat="1" ht="15.75" customHeight="1" x14ac:dyDescent="0.3">
      <c r="A34" s="18" t="s">
        <v>17</v>
      </c>
      <c r="B34" s="18"/>
      <c r="C34" s="13"/>
    </row>
    <row r="35" spans="1:3" s="3" customFormat="1" ht="15" customHeight="1" x14ac:dyDescent="0.3">
      <c r="A35" s="18" t="s">
        <v>4</v>
      </c>
      <c r="B35" s="8" t="s">
        <v>18</v>
      </c>
      <c r="C35" s="13" t="s">
        <v>76</v>
      </c>
    </row>
    <row r="36" spans="1:3" s="3" customFormat="1" ht="15" customHeight="1" x14ac:dyDescent="0.3">
      <c r="A36" s="18"/>
      <c r="B36" s="8" t="s">
        <v>19</v>
      </c>
      <c r="C36" s="13">
        <v>15</v>
      </c>
    </row>
    <row r="37" spans="1:3" s="3" customFormat="1" ht="15" customHeight="1" x14ac:dyDescent="0.3">
      <c r="A37" s="18"/>
      <c r="B37" s="8" t="s">
        <v>10</v>
      </c>
      <c r="C37" s="13">
        <v>200</v>
      </c>
    </row>
    <row r="38" spans="1:3" s="3" customFormat="1" ht="15" customHeight="1" x14ac:dyDescent="0.3">
      <c r="A38" s="18"/>
      <c r="B38" s="8" t="s">
        <v>9</v>
      </c>
      <c r="C38" s="13">
        <v>60</v>
      </c>
    </row>
    <row r="39" spans="1:3" s="3" customFormat="1" ht="15" customHeight="1" x14ac:dyDescent="0.3">
      <c r="A39" s="18"/>
      <c r="B39" s="8" t="s">
        <v>8</v>
      </c>
      <c r="C39" s="13">
        <v>15</v>
      </c>
    </row>
    <row r="40" spans="1:3" s="4" customFormat="1" ht="15" customHeight="1" x14ac:dyDescent="0.3">
      <c r="A40" s="12"/>
      <c r="B40" s="9" t="s">
        <v>6</v>
      </c>
      <c r="C40" s="12">
        <f>C39+C38+C37+C36+210</f>
        <v>500</v>
      </c>
    </row>
    <row r="41" spans="1:3" s="3" customFormat="1" x14ac:dyDescent="0.3">
      <c r="A41" s="18" t="s">
        <v>5</v>
      </c>
      <c r="B41" s="8" t="s">
        <v>47</v>
      </c>
      <c r="C41" s="13" t="s">
        <v>43</v>
      </c>
    </row>
    <row r="42" spans="1:3" s="3" customFormat="1" ht="15" customHeight="1" x14ac:dyDescent="0.3">
      <c r="A42" s="18"/>
      <c r="B42" s="8" t="s">
        <v>20</v>
      </c>
      <c r="C42" s="13">
        <v>150</v>
      </c>
    </row>
    <row r="43" spans="1:3" s="3" customFormat="1" ht="15" customHeight="1" x14ac:dyDescent="0.3">
      <c r="A43" s="18"/>
      <c r="B43" s="14" t="s">
        <v>28</v>
      </c>
      <c r="C43" s="13">
        <v>100</v>
      </c>
    </row>
    <row r="44" spans="1:3" s="3" customFormat="1" ht="15" customHeight="1" x14ac:dyDescent="0.3">
      <c r="A44" s="18"/>
      <c r="B44" s="8" t="s">
        <v>12</v>
      </c>
      <c r="C44" s="13">
        <v>200</v>
      </c>
    </row>
    <row r="45" spans="1:3" s="3" customFormat="1" ht="15" customHeight="1" x14ac:dyDescent="0.3">
      <c r="A45" s="18"/>
      <c r="B45" s="8" t="s">
        <v>44</v>
      </c>
      <c r="C45" s="13">
        <v>50</v>
      </c>
    </row>
    <row r="46" spans="1:3" s="3" customFormat="1" ht="15" customHeight="1" x14ac:dyDescent="0.3">
      <c r="A46" s="18"/>
      <c r="B46" s="8"/>
      <c r="C46" s="13"/>
    </row>
    <row r="47" spans="1:3" s="4" customFormat="1" ht="15" customHeight="1" x14ac:dyDescent="0.3">
      <c r="A47" s="12"/>
      <c r="B47" s="9" t="s">
        <v>7</v>
      </c>
      <c r="C47" s="12">
        <f>C42+C44+C45+250+10+70+30</f>
        <v>760</v>
      </c>
    </row>
    <row r="48" spans="1:3" s="3" customFormat="1" ht="15" customHeight="1" x14ac:dyDescent="0.3">
      <c r="A48" s="18" t="s">
        <v>13</v>
      </c>
      <c r="B48" s="8" t="s">
        <v>45</v>
      </c>
      <c r="C48" s="13">
        <v>200</v>
      </c>
    </row>
    <row r="49" spans="1:3" s="3" customFormat="1" x14ac:dyDescent="0.3">
      <c r="A49" s="18"/>
      <c r="B49" s="8" t="s">
        <v>48</v>
      </c>
      <c r="C49" s="13">
        <v>100</v>
      </c>
    </row>
    <row r="50" spans="1:3" s="3" customFormat="1" x14ac:dyDescent="0.3">
      <c r="A50" s="12"/>
      <c r="B50" s="9" t="s">
        <v>14</v>
      </c>
      <c r="C50" s="15">
        <f>C49+C48</f>
        <v>300</v>
      </c>
    </row>
    <row r="51" spans="1:3" s="3" customFormat="1" ht="15.75" customHeight="1" x14ac:dyDescent="0.3">
      <c r="A51" s="18" t="s">
        <v>23</v>
      </c>
      <c r="B51" s="18"/>
      <c r="C51" s="12">
        <f>C50+C47+C40</f>
        <v>1560</v>
      </c>
    </row>
    <row r="55" spans="1:3" x14ac:dyDescent="0.3">
      <c r="A55" s="24" t="s">
        <v>66</v>
      </c>
      <c r="B55" s="24"/>
      <c r="C55" s="24"/>
    </row>
    <row r="56" spans="1:3" x14ac:dyDescent="0.3">
      <c r="A56" s="17"/>
      <c r="B56" s="25" t="s">
        <v>81</v>
      </c>
      <c r="C56" s="25"/>
    </row>
    <row r="57" spans="1:3" s="3" customFormat="1" ht="25.2" customHeight="1" x14ac:dyDescent="0.3">
      <c r="A57" s="13" t="s">
        <v>0</v>
      </c>
      <c r="B57" s="5" t="s">
        <v>1</v>
      </c>
      <c r="C57" s="13" t="s">
        <v>2</v>
      </c>
    </row>
    <row r="58" spans="1:3" s="3" customFormat="1" ht="18.75" customHeight="1" x14ac:dyDescent="0.3">
      <c r="A58" s="13"/>
      <c r="B58" s="8"/>
      <c r="C58" s="13"/>
    </row>
    <row r="59" spans="1:3" s="3" customFormat="1" ht="15.75" customHeight="1" x14ac:dyDescent="0.3">
      <c r="A59" s="18" t="s">
        <v>24</v>
      </c>
      <c r="B59" s="18"/>
      <c r="C59" s="13"/>
    </row>
    <row r="60" spans="1:3" s="3" customFormat="1" ht="15" customHeight="1" x14ac:dyDescent="0.3">
      <c r="A60" s="18" t="s">
        <v>4</v>
      </c>
      <c r="B60" s="8" t="s">
        <v>33</v>
      </c>
      <c r="C60" s="13" t="s">
        <v>26</v>
      </c>
    </row>
    <row r="61" spans="1:3" s="3" customFormat="1" ht="15" customHeight="1" x14ac:dyDescent="0.3">
      <c r="A61" s="18"/>
      <c r="B61" s="8" t="s">
        <v>48</v>
      </c>
      <c r="C61" s="13">
        <v>100</v>
      </c>
    </row>
    <row r="62" spans="1:3" s="3" customFormat="1" ht="15" customHeight="1" x14ac:dyDescent="0.3">
      <c r="A62" s="18"/>
      <c r="B62" s="8" t="s">
        <v>41</v>
      </c>
      <c r="C62" s="13">
        <v>200</v>
      </c>
    </row>
    <row r="63" spans="1:3" s="3" customFormat="1" ht="15" customHeight="1" x14ac:dyDescent="0.3">
      <c r="A63" s="18"/>
      <c r="B63" s="8" t="s">
        <v>9</v>
      </c>
      <c r="C63" s="13">
        <v>60</v>
      </c>
    </row>
    <row r="64" spans="1:3" s="3" customFormat="1" ht="15" customHeight="1" x14ac:dyDescent="0.3">
      <c r="A64" s="18"/>
      <c r="B64" s="8"/>
      <c r="C64" s="13"/>
    </row>
    <row r="65" spans="1:3" s="4" customFormat="1" ht="15" customHeight="1" x14ac:dyDescent="0.3">
      <c r="A65" s="12"/>
      <c r="B65" s="9" t="s">
        <v>6</v>
      </c>
      <c r="C65" s="12">
        <f>C61+C62+C63+150+30</f>
        <v>540</v>
      </c>
    </row>
    <row r="66" spans="1:3" s="3" customFormat="1" x14ac:dyDescent="0.3">
      <c r="A66" s="18" t="s">
        <v>5</v>
      </c>
      <c r="B66" s="8" t="s">
        <v>49</v>
      </c>
      <c r="C66" s="13">
        <v>250</v>
      </c>
    </row>
    <row r="67" spans="1:3" s="3" customFormat="1" ht="15" customHeight="1" x14ac:dyDescent="0.3">
      <c r="A67" s="18"/>
      <c r="B67" s="8" t="s">
        <v>27</v>
      </c>
      <c r="C67" s="13">
        <v>150</v>
      </c>
    </row>
    <row r="68" spans="1:3" s="3" customFormat="1" ht="15" customHeight="1" x14ac:dyDescent="0.3">
      <c r="A68" s="18"/>
      <c r="B68" s="8" t="s">
        <v>16</v>
      </c>
      <c r="C68" s="13">
        <v>100</v>
      </c>
    </row>
    <row r="69" spans="1:3" s="3" customFormat="1" ht="15" customHeight="1" x14ac:dyDescent="0.3">
      <c r="A69" s="18"/>
      <c r="B69" s="8" t="s">
        <v>22</v>
      </c>
      <c r="C69" s="13">
        <v>200</v>
      </c>
    </row>
    <row r="70" spans="1:3" s="3" customFormat="1" ht="15" customHeight="1" x14ac:dyDescent="0.3">
      <c r="A70" s="18"/>
      <c r="B70" s="8" t="s">
        <v>44</v>
      </c>
      <c r="C70" s="13">
        <v>50</v>
      </c>
    </row>
    <row r="71" spans="1:3" s="3" customFormat="1" ht="15" customHeight="1" x14ac:dyDescent="0.3">
      <c r="A71" s="18"/>
      <c r="B71" s="8"/>
      <c r="C71" s="13"/>
    </row>
    <row r="72" spans="1:3" s="4" customFormat="1" ht="15" customHeight="1" x14ac:dyDescent="0.3">
      <c r="A72" s="12"/>
      <c r="B72" s="9" t="s">
        <v>7</v>
      </c>
      <c r="C72" s="12">
        <f>SUM(C66:C71)</f>
        <v>750</v>
      </c>
    </row>
    <row r="73" spans="1:3" s="3" customFormat="1" ht="15" customHeight="1" x14ac:dyDescent="0.3">
      <c r="A73" s="18" t="s">
        <v>13</v>
      </c>
      <c r="B73" s="8" t="s">
        <v>45</v>
      </c>
      <c r="C73" s="13">
        <v>200</v>
      </c>
    </row>
    <row r="74" spans="1:3" s="3" customFormat="1" ht="15" customHeight="1" x14ac:dyDescent="0.3">
      <c r="A74" s="18"/>
      <c r="B74" s="8" t="s">
        <v>65</v>
      </c>
      <c r="C74" s="13">
        <v>100</v>
      </c>
    </row>
    <row r="75" spans="1:3" s="3" customFormat="1" x14ac:dyDescent="0.3">
      <c r="A75" s="12"/>
      <c r="B75" s="9" t="s">
        <v>14</v>
      </c>
      <c r="C75" s="12">
        <f>C74+C73</f>
        <v>300</v>
      </c>
    </row>
    <row r="76" spans="1:3" s="3" customFormat="1" ht="15.75" customHeight="1" x14ac:dyDescent="0.3">
      <c r="A76" s="18" t="s">
        <v>23</v>
      </c>
      <c r="B76" s="18"/>
      <c r="C76" s="12">
        <f>C75+C72+C65</f>
        <v>1590</v>
      </c>
    </row>
    <row r="80" spans="1:3" x14ac:dyDescent="0.3">
      <c r="A80" s="24" t="s">
        <v>66</v>
      </c>
      <c r="B80" s="24"/>
      <c r="C80" s="24"/>
    </row>
    <row r="81" spans="1:3" x14ac:dyDescent="0.3">
      <c r="A81" s="17"/>
      <c r="B81" s="25" t="s">
        <v>81</v>
      </c>
      <c r="C81" s="25"/>
    </row>
    <row r="82" spans="1:3" s="3" customFormat="1" ht="25.2" customHeight="1" x14ac:dyDescent="0.3">
      <c r="A82" s="13" t="s">
        <v>0</v>
      </c>
      <c r="B82" s="5" t="s">
        <v>1</v>
      </c>
      <c r="C82" s="13" t="s">
        <v>2</v>
      </c>
    </row>
    <row r="83" spans="1:3" s="3" customFormat="1" ht="18.75" customHeight="1" x14ac:dyDescent="0.3">
      <c r="A83" s="13"/>
      <c r="B83" s="8"/>
      <c r="C83" s="13"/>
    </row>
    <row r="84" spans="1:3" s="3" customFormat="1" ht="15.75" customHeight="1" x14ac:dyDescent="0.3">
      <c r="A84" s="18" t="s">
        <v>29</v>
      </c>
      <c r="B84" s="18"/>
      <c r="C84" s="13"/>
    </row>
    <row r="85" spans="1:3" s="3" customFormat="1" ht="15" customHeight="1" x14ac:dyDescent="0.3">
      <c r="A85" s="18" t="s">
        <v>4</v>
      </c>
      <c r="B85" s="8" t="s">
        <v>25</v>
      </c>
      <c r="C85" s="13" t="s">
        <v>26</v>
      </c>
    </row>
    <row r="86" spans="1:3" s="3" customFormat="1" ht="15" customHeight="1" x14ac:dyDescent="0.3">
      <c r="A86" s="18"/>
      <c r="B86" s="8" t="s">
        <v>41</v>
      </c>
      <c r="C86" s="13">
        <v>200</v>
      </c>
    </row>
    <row r="87" spans="1:3" s="3" customFormat="1" ht="15" customHeight="1" x14ac:dyDescent="0.3">
      <c r="A87" s="18"/>
      <c r="B87" s="8" t="s">
        <v>8</v>
      </c>
      <c r="C87" s="13">
        <v>15</v>
      </c>
    </row>
    <row r="88" spans="1:3" s="3" customFormat="1" ht="15" customHeight="1" x14ac:dyDescent="0.3">
      <c r="A88" s="18"/>
      <c r="B88" s="8" t="s">
        <v>19</v>
      </c>
      <c r="C88" s="13">
        <v>15</v>
      </c>
    </row>
    <row r="89" spans="1:3" s="3" customFormat="1" ht="15" customHeight="1" x14ac:dyDescent="0.3">
      <c r="A89" s="18"/>
      <c r="B89" s="8" t="s">
        <v>9</v>
      </c>
      <c r="C89" s="13">
        <v>60</v>
      </c>
    </row>
    <row r="90" spans="1:3" s="3" customFormat="1" ht="15" customHeight="1" x14ac:dyDescent="0.3">
      <c r="A90" s="12"/>
      <c r="B90" s="8" t="s">
        <v>46</v>
      </c>
      <c r="C90" s="13">
        <v>30</v>
      </c>
    </row>
    <row r="91" spans="1:3" s="4" customFormat="1" ht="15" customHeight="1" x14ac:dyDescent="0.3">
      <c r="A91" s="12"/>
      <c r="B91" s="9" t="s">
        <v>6</v>
      </c>
      <c r="C91" s="12">
        <f>C86+C87+C88+C89+C90+150+30</f>
        <v>500</v>
      </c>
    </row>
    <row r="92" spans="1:3" s="3" customFormat="1" x14ac:dyDescent="0.3">
      <c r="A92" s="18" t="s">
        <v>5</v>
      </c>
      <c r="B92" s="8" t="s">
        <v>50</v>
      </c>
      <c r="C92" s="13" t="s">
        <v>43</v>
      </c>
    </row>
    <row r="93" spans="1:3" s="3" customFormat="1" ht="15" customHeight="1" x14ac:dyDescent="0.3">
      <c r="A93" s="18"/>
      <c r="B93" s="8" t="s">
        <v>68</v>
      </c>
      <c r="C93" s="13" t="s">
        <v>69</v>
      </c>
    </row>
    <row r="94" spans="1:3" s="3" customFormat="1" ht="15" customHeight="1" x14ac:dyDescent="0.3">
      <c r="A94" s="18"/>
      <c r="B94" s="8" t="s">
        <v>11</v>
      </c>
      <c r="C94" s="13">
        <v>150</v>
      </c>
    </row>
    <row r="95" spans="1:3" s="3" customFormat="1" ht="15" customHeight="1" x14ac:dyDescent="0.3">
      <c r="A95" s="18"/>
      <c r="B95" s="8" t="s">
        <v>12</v>
      </c>
      <c r="C95" s="13">
        <v>200</v>
      </c>
    </row>
    <row r="96" spans="1:3" s="3" customFormat="1" ht="15" customHeight="1" x14ac:dyDescent="0.3">
      <c r="A96" s="18"/>
      <c r="B96" s="8" t="s">
        <v>44</v>
      </c>
      <c r="C96" s="13">
        <v>50</v>
      </c>
    </row>
    <row r="97" spans="1:3" s="3" customFormat="1" ht="15" customHeight="1" x14ac:dyDescent="0.3">
      <c r="A97" s="18"/>
      <c r="B97" s="8"/>
      <c r="C97" s="13"/>
    </row>
    <row r="98" spans="1:3" s="4" customFormat="1" ht="15" customHeight="1" x14ac:dyDescent="0.3">
      <c r="A98" s="12"/>
      <c r="B98" s="9" t="s">
        <v>7</v>
      </c>
      <c r="C98" s="12">
        <f>260+100+C94+C95+C96</f>
        <v>760</v>
      </c>
    </row>
    <row r="99" spans="1:3" s="3" customFormat="1" ht="15" customHeight="1" x14ac:dyDescent="0.3">
      <c r="A99" s="18" t="s">
        <v>13</v>
      </c>
      <c r="B99" s="8" t="s">
        <v>45</v>
      </c>
      <c r="C99" s="13">
        <v>200</v>
      </c>
    </row>
    <row r="100" spans="1:3" s="3" customFormat="1" x14ac:dyDescent="0.3">
      <c r="A100" s="18"/>
      <c r="B100" s="8" t="s">
        <v>48</v>
      </c>
      <c r="C100" s="13">
        <v>100</v>
      </c>
    </row>
    <row r="101" spans="1:3" s="3" customFormat="1" x14ac:dyDescent="0.3">
      <c r="A101" s="12"/>
      <c r="B101" s="9" t="s">
        <v>14</v>
      </c>
      <c r="C101" s="12">
        <f>C100+C99</f>
        <v>300</v>
      </c>
    </row>
    <row r="102" spans="1:3" s="3" customFormat="1" ht="15.75" customHeight="1" x14ac:dyDescent="0.3">
      <c r="A102" s="18" t="s">
        <v>23</v>
      </c>
      <c r="B102" s="18"/>
      <c r="C102" s="12">
        <f>C101+C98+C91</f>
        <v>1560</v>
      </c>
    </row>
    <row r="106" spans="1:3" x14ac:dyDescent="0.3">
      <c r="A106" s="24" t="s">
        <v>66</v>
      </c>
      <c r="B106" s="24"/>
      <c r="C106" s="24"/>
    </row>
    <row r="107" spans="1:3" x14ac:dyDescent="0.3">
      <c r="A107" s="17"/>
      <c r="B107" s="25" t="s">
        <v>81</v>
      </c>
      <c r="C107" s="25"/>
    </row>
    <row r="108" spans="1:3" s="3" customFormat="1" ht="25.2" customHeight="1" x14ac:dyDescent="0.3">
      <c r="A108" s="13" t="s">
        <v>0</v>
      </c>
      <c r="B108" s="5" t="s">
        <v>1</v>
      </c>
      <c r="C108" s="13" t="s">
        <v>2</v>
      </c>
    </row>
    <row r="109" spans="1:3" s="3" customFormat="1" ht="18.75" customHeight="1" x14ac:dyDescent="0.3">
      <c r="A109" s="13"/>
      <c r="B109" s="8"/>
      <c r="C109" s="13"/>
    </row>
    <row r="110" spans="1:3" s="3" customFormat="1" ht="15.75" customHeight="1" x14ac:dyDescent="0.3">
      <c r="A110" s="18" t="s">
        <v>34</v>
      </c>
      <c r="B110" s="18"/>
      <c r="C110" s="13"/>
    </row>
    <row r="111" spans="1:3" s="16" customFormat="1" ht="15" customHeight="1" x14ac:dyDescent="0.3">
      <c r="A111" s="18" t="s">
        <v>4</v>
      </c>
      <c r="B111" s="8" t="s">
        <v>27</v>
      </c>
      <c r="C111" s="5">
        <v>150</v>
      </c>
    </row>
    <row r="112" spans="1:3" s="16" customFormat="1" ht="15" customHeight="1" x14ac:dyDescent="0.3">
      <c r="A112" s="18"/>
      <c r="B112" s="8" t="s">
        <v>16</v>
      </c>
      <c r="C112" s="5">
        <v>100</v>
      </c>
    </row>
    <row r="113" spans="1:3" s="3" customFormat="1" ht="15" customHeight="1" x14ac:dyDescent="0.3">
      <c r="A113" s="18"/>
      <c r="B113" s="8" t="s">
        <v>9</v>
      </c>
      <c r="C113" s="13">
        <v>60</v>
      </c>
    </row>
    <row r="114" spans="1:3" s="3" customFormat="1" ht="15" customHeight="1" x14ac:dyDescent="0.3">
      <c r="A114" s="18"/>
      <c r="B114" s="8" t="s">
        <v>41</v>
      </c>
      <c r="C114" s="13">
        <v>200</v>
      </c>
    </row>
    <row r="115" spans="1:3" s="3" customFormat="1" ht="15" customHeight="1" x14ac:dyDescent="0.3">
      <c r="A115" s="18"/>
      <c r="B115" s="8"/>
      <c r="C115" s="13"/>
    </row>
    <row r="116" spans="1:3" s="4" customFormat="1" ht="15" customHeight="1" x14ac:dyDescent="0.3">
      <c r="A116" s="12"/>
      <c r="B116" s="9" t="s">
        <v>6</v>
      </c>
      <c r="C116" s="12">
        <f>C114+C113+C112+C111</f>
        <v>510</v>
      </c>
    </row>
    <row r="117" spans="1:3" s="3" customFormat="1" x14ac:dyDescent="0.3">
      <c r="A117" s="18" t="s">
        <v>5</v>
      </c>
      <c r="B117" s="8" t="s">
        <v>51</v>
      </c>
      <c r="C117" s="13">
        <v>250</v>
      </c>
    </row>
    <row r="118" spans="1:3" s="16" customFormat="1" ht="15" customHeight="1" x14ac:dyDescent="0.3">
      <c r="A118" s="18"/>
      <c r="B118" s="8" t="s">
        <v>77</v>
      </c>
      <c r="C118" s="5" t="s">
        <v>67</v>
      </c>
    </row>
    <row r="119" spans="1:3" s="3" customFormat="1" ht="15" customHeight="1" x14ac:dyDescent="0.3">
      <c r="A119" s="18"/>
      <c r="B119" s="8" t="s">
        <v>22</v>
      </c>
      <c r="C119" s="13">
        <v>200</v>
      </c>
    </row>
    <row r="120" spans="1:3" s="3" customFormat="1" ht="15" customHeight="1" x14ac:dyDescent="0.3">
      <c r="A120" s="18"/>
      <c r="B120" s="8" t="s">
        <v>44</v>
      </c>
      <c r="C120" s="13">
        <v>50</v>
      </c>
    </row>
    <row r="121" spans="1:3" s="3" customFormat="1" ht="15" customHeight="1" x14ac:dyDescent="0.3">
      <c r="A121" s="18"/>
      <c r="B121" s="8"/>
      <c r="C121" s="13"/>
    </row>
    <row r="122" spans="1:3" s="4" customFormat="1" ht="15" customHeight="1" x14ac:dyDescent="0.3">
      <c r="A122" s="12"/>
      <c r="B122" s="9" t="s">
        <v>7</v>
      </c>
      <c r="C122" s="12">
        <f>C120+C119+C117+200+30</f>
        <v>730</v>
      </c>
    </row>
    <row r="123" spans="1:3" s="3" customFormat="1" ht="15" customHeight="1" x14ac:dyDescent="0.3">
      <c r="A123" s="18" t="s">
        <v>13</v>
      </c>
      <c r="B123" s="8" t="s">
        <v>45</v>
      </c>
      <c r="C123" s="13">
        <v>200</v>
      </c>
    </row>
    <row r="124" spans="1:3" s="3" customFormat="1" ht="15" customHeight="1" x14ac:dyDescent="0.3">
      <c r="A124" s="18"/>
      <c r="B124" s="8" t="s">
        <v>64</v>
      </c>
      <c r="C124" s="13">
        <v>100</v>
      </c>
    </row>
    <row r="125" spans="1:3" s="3" customFormat="1" x14ac:dyDescent="0.3">
      <c r="A125" s="12"/>
      <c r="B125" s="9" t="s">
        <v>14</v>
      </c>
      <c r="C125" s="12">
        <f>C124+C123</f>
        <v>300</v>
      </c>
    </row>
    <row r="126" spans="1:3" s="3" customFormat="1" ht="15.75" customHeight="1" x14ac:dyDescent="0.3">
      <c r="A126" s="18" t="s">
        <v>23</v>
      </c>
      <c r="B126" s="18"/>
      <c r="C126" s="12">
        <f>C125+C122+C116</f>
        <v>1540</v>
      </c>
    </row>
    <row r="130" spans="1:3" x14ac:dyDescent="0.3">
      <c r="A130" s="24" t="s">
        <v>66</v>
      </c>
      <c r="B130" s="24"/>
      <c r="C130" s="24"/>
    </row>
    <row r="131" spans="1:3" x14ac:dyDescent="0.3">
      <c r="A131" s="17"/>
      <c r="B131" s="25" t="s">
        <v>81</v>
      </c>
      <c r="C131" s="25"/>
    </row>
    <row r="132" spans="1:3" s="3" customFormat="1" ht="25.2" customHeight="1" x14ac:dyDescent="0.3">
      <c r="A132" s="13" t="s">
        <v>0</v>
      </c>
      <c r="B132" s="5" t="s">
        <v>1</v>
      </c>
      <c r="C132" s="13" t="s">
        <v>2</v>
      </c>
    </row>
    <row r="133" spans="1:3" s="3" customFormat="1" ht="18.75" customHeight="1" x14ac:dyDescent="0.3">
      <c r="A133" s="13"/>
      <c r="B133" s="8"/>
      <c r="C133" s="13"/>
    </row>
    <row r="134" spans="1:3" s="3" customFormat="1" ht="15.75" customHeight="1" x14ac:dyDescent="0.3">
      <c r="A134" s="18" t="s">
        <v>35</v>
      </c>
      <c r="B134" s="18"/>
      <c r="C134" s="13"/>
    </row>
    <row r="135" spans="1:3" s="16" customFormat="1" ht="15" customHeight="1" x14ac:dyDescent="0.3">
      <c r="A135" s="22" t="s">
        <v>4</v>
      </c>
      <c r="B135" s="8" t="s">
        <v>70</v>
      </c>
      <c r="C135" s="5" t="s">
        <v>71</v>
      </c>
    </row>
    <row r="136" spans="1:3" s="16" customFormat="1" ht="15" customHeight="1" x14ac:dyDescent="0.3">
      <c r="A136" s="22"/>
      <c r="B136" s="8" t="s">
        <v>53</v>
      </c>
      <c r="C136" s="5">
        <v>60</v>
      </c>
    </row>
    <row r="137" spans="1:3" s="16" customFormat="1" ht="15" customHeight="1" x14ac:dyDescent="0.3">
      <c r="A137" s="22"/>
      <c r="B137" s="8" t="s">
        <v>54</v>
      </c>
      <c r="C137" s="5" t="s">
        <v>55</v>
      </c>
    </row>
    <row r="138" spans="1:3" s="16" customFormat="1" ht="15" customHeight="1" x14ac:dyDescent="0.3">
      <c r="A138" s="22"/>
      <c r="B138" s="8" t="s">
        <v>78</v>
      </c>
      <c r="C138" s="5" t="s">
        <v>72</v>
      </c>
    </row>
    <row r="139" spans="1:3" s="4" customFormat="1" ht="15" customHeight="1" x14ac:dyDescent="0.3">
      <c r="A139" s="12"/>
      <c r="B139" s="9" t="s">
        <v>6</v>
      </c>
      <c r="C139" s="12">
        <f>135+50+60+200+5+40+20</f>
        <v>510</v>
      </c>
    </row>
    <row r="140" spans="1:3" s="3" customFormat="1" x14ac:dyDescent="0.3">
      <c r="A140" s="18" t="s">
        <v>5</v>
      </c>
      <c r="B140" s="8" t="s">
        <v>30</v>
      </c>
      <c r="C140" s="13">
        <v>250</v>
      </c>
    </row>
    <row r="141" spans="1:3" s="3" customFormat="1" ht="15" customHeight="1" x14ac:dyDescent="0.3">
      <c r="A141" s="18"/>
      <c r="B141" s="8" t="s">
        <v>21</v>
      </c>
      <c r="C141" s="13" t="s">
        <v>52</v>
      </c>
    </row>
    <row r="142" spans="1:3" s="16" customFormat="1" ht="15" customHeight="1" x14ac:dyDescent="0.3">
      <c r="A142" s="18"/>
      <c r="B142" s="8" t="s">
        <v>15</v>
      </c>
      <c r="C142" s="5">
        <v>150</v>
      </c>
    </row>
    <row r="143" spans="1:3" s="3" customFormat="1" ht="15" customHeight="1" x14ac:dyDescent="0.3">
      <c r="A143" s="18"/>
      <c r="B143" s="8" t="s">
        <v>12</v>
      </c>
      <c r="C143" s="13">
        <v>200</v>
      </c>
    </row>
    <row r="144" spans="1:3" s="3" customFormat="1" ht="15" customHeight="1" x14ac:dyDescent="0.3">
      <c r="A144" s="18"/>
      <c r="B144" s="8" t="s">
        <v>44</v>
      </c>
      <c r="C144" s="13">
        <v>50</v>
      </c>
    </row>
    <row r="145" spans="1:3" s="3" customFormat="1" ht="15" customHeight="1" x14ac:dyDescent="0.3">
      <c r="A145" s="18"/>
      <c r="B145" s="8"/>
      <c r="C145" s="13"/>
    </row>
    <row r="146" spans="1:3" s="4" customFormat="1" ht="15" customHeight="1" x14ac:dyDescent="0.3">
      <c r="A146" s="12"/>
      <c r="B146" s="9" t="s">
        <v>7</v>
      </c>
      <c r="C146" s="12">
        <f>C140+C142+C143+C144+100</f>
        <v>750</v>
      </c>
    </row>
    <row r="147" spans="1:3" s="3" customFormat="1" ht="15" customHeight="1" x14ac:dyDescent="0.3">
      <c r="A147" s="18" t="s">
        <v>13</v>
      </c>
      <c r="B147" s="8" t="s">
        <v>45</v>
      </c>
      <c r="C147" s="13">
        <v>200</v>
      </c>
    </row>
    <row r="148" spans="1:3" s="3" customFormat="1" x14ac:dyDescent="0.3">
      <c r="A148" s="18"/>
      <c r="B148" s="8" t="s">
        <v>48</v>
      </c>
      <c r="C148" s="13">
        <v>100</v>
      </c>
    </row>
    <row r="149" spans="1:3" s="3" customFormat="1" x14ac:dyDescent="0.3">
      <c r="A149" s="12"/>
      <c r="B149" s="9" t="s">
        <v>14</v>
      </c>
      <c r="C149" s="12">
        <f>C148+C147</f>
        <v>300</v>
      </c>
    </row>
    <row r="150" spans="1:3" s="3" customFormat="1" ht="15.75" customHeight="1" x14ac:dyDescent="0.3">
      <c r="A150" s="18" t="s">
        <v>23</v>
      </c>
      <c r="B150" s="18"/>
      <c r="C150" s="12">
        <f>C149+C146+C139</f>
        <v>1560</v>
      </c>
    </row>
    <row r="154" spans="1:3" x14ac:dyDescent="0.3">
      <c r="A154" s="24" t="s">
        <v>66</v>
      </c>
      <c r="B154" s="24"/>
      <c r="C154" s="24"/>
    </row>
    <row r="155" spans="1:3" x14ac:dyDescent="0.3">
      <c r="A155" s="17"/>
      <c r="B155" s="25" t="s">
        <v>81</v>
      </c>
      <c r="C155" s="25"/>
    </row>
    <row r="156" spans="1:3" s="3" customFormat="1" ht="25.2" customHeight="1" x14ac:dyDescent="0.3">
      <c r="A156" s="13" t="s">
        <v>0</v>
      </c>
      <c r="B156" s="5" t="s">
        <v>1</v>
      </c>
      <c r="C156" s="13" t="s">
        <v>2</v>
      </c>
    </row>
    <row r="157" spans="1:3" s="3" customFormat="1" ht="18.75" customHeight="1" x14ac:dyDescent="0.3">
      <c r="A157" s="13"/>
      <c r="B157" s="8"/>
      <c r="C157" s="13"/>
    </row>
    <row r="158" spans="1:3" s="3" customFormat="1" ht="15.75" customHeight="1" x14ac:dyDescent="0.3">
      <c r="A158" s="18" t="s">
        <v>36</v>
      </c>
      <c r="B158" s="18"/>
      <c r="C158" s="13"/>
    </row>
    <row r="159" spans="1:3" s="3" customFormat="1" ht="15" customHeight="1" x14ac:dyDescent="0.3">
      <c r="A159" s="18" t="s">
        <v>4</v>
      </c>
      <c r="B159" s="8" t="s">
        <v>56</v>
      </c>
      <c r="C159" s="13">
        <v>100</v>
      </c>
    </row>
    <row r="160" spans="1:3" s="3" customFormat="1" ht="15" customHeight="1" x14ac:dyDescent="0.3">
      <c r="A160" s="18"/>
      <c r="B160" s="8" t="s">
        <v>27</v>
      </c>
      <c r="C160" s="13">
        <v>150</v>
      </c>
    </row>
    <row r="161" spans="1:3" s="3" customFormat="1" ht="15" customHeight="1" x14ac:dyDescent="0.3">
      <c r="A161" s="18"/>
      <c r="B161" s="8" t="s">
        <v>41</v>
      </c>
      <c r="C161" s="13">
        <v>200</v>
      </c>
    </row>
    <row r="162" spans="1:3" s="3" customFormat="1" ht="15" customHeight="1" x14ac:dyDescent="0.3">
      <c r="A162" s="18"/>
      <c r="B162" s="8" t="s">
        <v>46</v>
      </c>
      <c r="C162" s="13">
        <v>50</v>
      </c>
    </row>
    <row r="163" spans="1:3" s="3" customFormat="1" ht="15" customHeight="1" x14ac:dyDescent="0.3">
      <c r="A163" s="18"/>
      <c r="B163" s="8"/>
      <c r="C163" s="13"/>
    </row>
    <row r="164" spans="1:3" s="4" customFormat="1" ht="15" customHeight="1" x14ac:dyDescent="0.3">
      <c r="A164" s="12"/>
      <c r="B164" s="9" t="s">
        <v>6</v>
      </c>
      <c r="C164" s="12">
        <f>SUM(C159:C163)</f>
        <v>500</v>
      </c>
    </row>
    <row r="165" spans="1:3" s="3" customFormat="1" x14ac:dyDescent="0.3">
      <c r="A165" s="18" t="s">
        <v>5</v>
      </c>
      <c r="B165" s="8" t="s">
        <v>62</v>
      </c>
      <c r="C165" s="13" t="s">
        <v>43</v>
      </c>
    </row>
    <row r="166" spans="1:3" s="16" customFormat="1" ht="15" customHeight="1" x14ac:dyDescent="0.3">
      <c r="A166" s="18"/>
      <c r="B166" s="8" t="s">
        <v>73</v>
      </c>
      <c r="C166" s="5">
        <v>150</v>
      </c>
    </row>
    <row r="167" spans="1:3" s="3" customFormat="1" ht="15" customHeight="1" x14ac:dyDescent="0.3">
      <c r="A167" s="18"/>
      <c r="B167" s="8" t="s">
        <v>16</v>
      </c>
      <c r="C167" s="13">
        <v>100</v>
      </c>
    </row>
    <row r="168" spans="1:3" s="3" customFormat="1" ht="15" customHeight="1" x14ac:dyDescent="0.3">
      <c r="A168" s="18"/>
      <c r="B168" s="8" t="s">
        <v>59</v>
      </c>
      <c r="C168" s="13">
        <v>200</v>
      </c>
    </row>
    <row r="169" spans="1:3" s="3" customFormat="1" ht="15" customHeight="1" x14ac:dyDescent="0.3">
      <c r="A169" s="18"/>
      <c r="B169" s="8" t="s">
        <v>44</v>
      </c>
      <c r="C169" s="13">
        <v>50</v>
      </c>
    </row>
    <row r="170" spans="1:3" s="3" customFormat="1" ht="15" customHeight="1" x14ac:dyDescent="0.3">
      <c r="A170" s="18"/>
      <c r="B170" s="8"/>
      <c r="C170" s="13"/>
    </row>
    <row r="171" spans="1:3" s="4" customFormat="1" ht="15" customHeight="1" x14ac:dyDescent="0.3">
      <c r="A171" s="12"/>
      <c r="B171" s="9" t="s">
        <v>7</v>
      </c>
      <c r="C171" s="12">
        <f>C166+C167+C168+C169+260</f>
        <v>760</v>
      </c>
    </row>
    <row r="172" spans="1:3" s="3" customFormat="1" ht="15" customHeight="1" x14ac:dyDescent="0.3">
      <c r="A172" s="18" t="s">
        <v>13</v>
      </c>
      <c r="B172" s="8" t="s">
        <v>45</v>
      </c>
      <c r="C172" s="13">
        <v>200</v>
      </c>
    </row>
    <row r="173" spans="1:3" s="3" customFormat="1" ht="15" customHeight="1" x14ac:dyDescent="0.3">
      <c r="A173" s="18"/>
      <c r="B173" s="8" t="s">
        <v>63</v>
      </c>
      <c r="C173" s="13">
        <v>100</v>
      </c>
    </row>
    <row r="174" spans="1:3" s="3" customFormat="1" x14ac:dyDescent="0.3">
      <c r="A174" s="12"/>
      <c r="B174" s="9" t="s">
        <v>14</v>
      </c>
      <c r="C174" s="12">
        <f>C173+C172</f>
        <v>300</v>
      </c>
    </row>
    <row r="175" spans="1:3" s="3" customFormat="1" ht="15.75" customHeight="1" x14ac:dyDescent="0.3">
      <c r="A175" s="18" t="s">
        <v>23</v>
      </c>
      <c r="B175" s="18"/>
      <c r="C175" s="12">
        <f>C174+C171+C164</f>
        <v>1560</v>
      </c>
    </row>
    <row r="179" spans="1:3" x14ac:dyDescent="0.3">
      <c r="A179" s="24" t="s">
        <v>66</v>
      </c>
      <c r="B179" s="24"/>
      <c r="C179" s="24"/>
    </row>
    <row r="180" spans="1:3" x14ac:dyDescent="0.3">
      <c r="A180" s="17"/>
      <c r="B180" s="25" t="s">
        <v>81</v>
      </c>
      <c r="C180" s="25"/>
    </row>
    <row r="181" spans="1:3" s="3" customFormat="1" ht="25.2" customHeight="1" x14ac:dyDescent="0.3">
      <c r="A181" s="13" t="s">
        <v>0</v>
      </c>
      <c r="B181" s="5" t="s">
        <v>1</v>
      </c>
      <c r="C181" s="13" t="s">
        <v>2</v>
      </c>
    </row>
    <row r="182" spans="1:3" s="3" customFormat="1" ht="18.75" customHeight="1" x14ac:dyDescent="0.3">
      <c r="A182" s="13"/>
      <c r="B182" s="8"/>
      <c r="C182" s="13"/>
    </row>
    <row r="183" spans="1:3" s="3" customFormat="1" ht="15.75" customHeight="1" x14ac:dyDescent="0.3">
      <c r="A183" s="18" t="s">
        <v>32</v>
      </c>
      <c r="B183" s="18"/>
      <c r="C183" s="13"/>
    </row>
    <row r="184" spans="1:3" s="3" customFormat="1" ht="15" customHeight="1" x14ac:dyDescent="0.3">
      <c r="A184" s="19" t="s">
        <v>4</v>
      </c>
      <c r="B184" s="8" t="s">
        <v>25</v>
      </c>
      <c r="C184" s="13" t="s">
        <v>26</v>
      </c>
    </row>
    <row r="185" spans="1:3" s="3" customFormat="1" ht="15" customHeight="1" x14ac:dyDescent="0.3">
      <c r="A185" s="20"/>
      <c r="B185" s="8" t="s">
        <v>41</v>
      </c>
      <c r="C185" s="13">
        <v>200</v>
      </c>
    </row>
    <row r="186" spans="1:3" s="3" customFormat="1" ht="15" customHeight="1" x14ac:dyDescent="0.3">
      <c r="A186" s="20"/>
      <c r="B186" s="8" t="s">
        <v>8</v>
      </c>
      <c r="C186" s="13">
        <v>15</v>
      </c>
    </row>
    <row r="187" spans="1:3" s="3" customFormat="1" ht="15" customHeight="1" x14ac:dyDescent="0.3">
      <c r="A187" s="20"/>
      <c r="B187" s="8" t="s">
        <v>19</v>
      </c>
      <c r="C187" s="13">
        <v>15</v>
      </c>
    </row>
    <row r="188" spans="1:3" s="3" customFormat="1" ht="15" customHeight="1" x14ac:dyDescent="0.3">
      <c r="A188" s="20"/>
      <c r="B188" s="8" t="s">
        <v>9</v>
      </c>
      <c r="C188" s="13">
        <v>60</v>
      </c>
    </row>
    <row r="189" spans="1:3" s="3" customFormat="1" ht="15" customHeight="1" x14ac:dyDescent="0.3">
      <c r="A189" s="21"/>
      <c r="B189" s="8" t="s">
        <v>46</v>
      </c>
      <c r="C189" s="13">
        <v>30</v>
      </c>
    </row>
    <row r="190" spans="1:3" s="4" customFormat="1" ht="15" customHeight="1" x14ac:dyDescent="0.3">
      <c r="A190" s="12"/>
      <c r="B190" s="9" t="s">
        <v>6</v>
      </c>
      <c r="C190" s="12">
        <f>150+30+C185+C186+C187+C188+C189</f>
        <v>500</v>
      </c>
    </row>
    <row r="191" spans="1:3" s="16" customFormat="1" x14ac:dyDescent="0.3">
      <c r="A191" s="18" t="s">
        <v>5</v>
      </c>
      <c r="B191" s="8" t="s">
        <v>74</v>
      </c>
      <c r="C191" s="5">
        <v>250</v>
      </c>
    </row>
    <row r="192" spans="1:3" s="16" customFormat="1" ht="15" customHeight="1" x14ac:dyDescent="0.3">
      <c r="A192" s="18"/>
      <c r="B192" s="8" t="s">
        <v>20</v>
      </c>
      <c r="C192" s="5">
        <v>150</v>
      </c>
    </row>
    <row r="193" spans="1:3" s="16" customFormat="1" ht="15" customHeight="1" x14ac:dyDescent="0.3">
      <c r="A193" s="18"/>
      <c r="B193" s="8" t="s">
        <v>28</v>
      </c>
      <c r="C193" s="5">
        <v>100</v>
      </c>
    </row>
    <row r="194" spans="1:3" s="16" customFormat="1" ht="15" customHeight="1" x14ac:dyDescent="0.3">
      <c r="A194" s="18"/>
      <c r="B194" s="8" t="s">
        <v>12</v>
      </c>
      <c r="C194" s="5">
        <v>200</v>
      </c>
    </row>
    <row r="195" spans="1:3" s="3" customFormat="1" ht="15" customHeight="1" x14ac:dyDescent="0.3">
      <c r="A195" s="18"/>
      <c r="B195" s="8" t="s">
        <v>44</v>
      </c>
      <c r="C195" s="13">
        <v>50</v>
      </c>
    </row>
    <row r="196" spans="1:3" s="4" customFormat="1" ht="15" customHeight="1" x14ac:dyDescent="0.3">
      <c r="A196" s="12"/>
      <c r="B196" s="9" t="s">
        <v>7</v>
      </c>
      <c r="C196" s="12">
        <f>C191+C192+C193+C194+C195</f>
        <v>750</v>
      </c>
    </row>
    <row r="197" spans="1:3" s="3" customFormat="1" ht="15" customHeight="1" x14ac:dyDescent="0.3">
      <c r="A197" s="18" t="s">
        <v>13</v>
      </c>
      <c r="B197" s="8" t="s">
        <v>45</v>
      </c>
      <c r="C197" s="13">
        <v>200</v>
      </c>
    </row>
    <row r="198" spans="1:3" s="3" customFormat="1" x14ac:dyDescent="0.3">
      <c r="A198" s="18"/>
      <c r="B198" s="8" t="s">
        <v>48</v>
      </c>
      <c r="C198" s="13">
        <v>100</v>
      </c>
    </row>
    <row r="199" spans="1:3" s="3" customFormat="1" x14ac:dyDescent="0.3">
      <c r="A199" s="12"/>
      <c r="B199" s="9" t="s">
        <v>14</v>
      </c>
      <c r="C199" s="12">
        <f>C198+C197</f>
        <v>300</v>
      </c>
    </row>
    <row r="200" spans="1:3" s="3" customFormat="1" ht="15.75" customHeight="1" x14ac:dyDescent="0.3">
      <c r="A200" s="18" t="s">
        <v>23</v>
      </c>
      <c r="B200" s="18"/>
      <c r="C200" s="12">
        <f>C199+C196+C190</f>
        <v>1550</v>
      </c>
    </row>
    <row r="204" spans="1:3" x14ac:dyDescent="0.3">
      <c r="A204" s="24" t="s">
        <v>66</v>
      </c>
      <c r="B204" s="24"/>
      <c r="C204" s="24"/>
    </row>
    <row r="205" spans="1:3" x14ac:dyDescent="0.3">
      <c r="A205" s="17"/>
      <c r="B205" s="25" t="s">
        <v>81</v>
      </c>
      <c r="C205" s="25"/>
    </row>
    <row r="206" spans="1:3" s="3" customFormat="1" ht="25.2" customHeight="1" x14ac:dyDescent="0.3">
      <c r="A206" s="13" t="s">
        <v>0</v>
      </c>
      <c r="B206" s="5" t="s">
        <v>1</v>
      </c>
      <c r="C206" s="13" t="s">
        <v>2</v>
      </c>
    </row>
    <row r="207" spans="1:3" s="3" customFormat="1" ht="18.75" customHeight="1" x14ac:dyDescent="0.3">
      <c r="A207" s="13"/>
      <c r="B207" s="8"/>
      <c r="C207" s="13"/>
    </row>
    <row r="208" spans="1:3" s="3" customFormat="1" ht="15.75" customHeight="1" x14ac:dyDescent="0.3">
      <c r="A208" s="18" t="s">
        <v>37</v>
      </c>
      <c r="B208" s="18"/>
      <c r="C208" s="13"/>
    </row>
    <row r="209" spans="1:3" s="3" customFormat="1" ht="15" customHeight="1" x14ac:dyDescent="0.3">
      <c r="A209" s="18" t="s">
        <v>4</v>
      </c>
      <c r="B209" s="8" t="s">
        <v>33</v>
      </c>
      <c r="C209" s="13" t="s">
        <v>26</v>
      </c>
    </row>
    <row r="210" spans="1:3" s="3" customFormat="1" ht="15" customHeight="1" x14ac:dyDescent="0.3">
      <c r="A210" s="18"/>
      <c r="B210" s="8" t="s">
        <v>48</v>
      </c>
      <c r="C210" s="13">
        <v>100</v>
      </c>
    </row>
    <row r="211" spans="1:3" s="3" customFormat="1" ht="15" customHeight="1" x14ac:dyDescent="0.3">
      <c r="A211" s="18"/>
      <c r="B211" s="8" t="s">
        <v>41</v>
      </c>
      <c r="C211" s="13">
        <v>200</v>
      </c>
    </row>
    <row r="212" spans="1:3" s="3" customFormat="1" ht="15" customHeight="1" x14ac:dyDescent="0.3">
      <c r="A212" s="18"/>
      <c r="B212" s="8" t="s">
        <v>9</v>
      </c>
      <c r="C212" s="13">
        <v>60</v>
      </c>
    </row>
    <row r="213" spans="1:3" s="3" customFormat="1" ht="15" customHeight="1" x14ac:dyDescent="0.3">
      <c r="A213" s="18"/>
      <c r="B213" s="8"/>
      <c r="C213" s="13"/>
    </row>
    <row r="214" spans="1:3" s="4" customFormat="1" ht="15" customHeight="1" x14ac:dyDescent="0.3">
      <c r="A214" s="12"/>
      <c r="B214" s="9" t="s">
        <v>6</v>
      </c>
      <c r="C214" s="12">
        <f>150+30+C210+C211+C212</f>
        <v>540</v>
      </c>
    </row>
    <row r="215" spans="1:3" s="3" customFormat="1" x14ac:dyDescent="0.3">
      <c r="A215" s="18" t="s">
        <v>5</v>
      </c>
      <c r="B215" s="8" t="s">
        <v>50</v>
      </c>
      <c r="C215" s="13" t="s">
        <v>43</v>
      </c>
    </row>
    <row r="216" spans="1:3" s="16" customFormat="1" ht="15" customHeight="1" x14ac:dyDescent="0.3">
      <c r="A216" s="18"/>
      <c r="B216" s="8" t="s">
        <v>21</v>
      </c>
      <c r="C216" s="5" t="s">
        <v>52</v>
      </c>
    </row>
    <row r="217" spans="1:3" s="16" customFormat="1" ht="15" customHeight="1" x14ac:dyDescent="0.3">
      <c r="A217" s="18"/>
      <c r="B217" s="8" t="s">
        <v>11</v>
      </c>
      <c r="C217" s="5">
        <v>150</v>
      </c>
    </row>
    <row r="218" spans="1:3" s="3" customFormat="1" ht="15" customHeight="1" x14ac:dyDescent="0.3">
      <c r="A218" s="18"/>
      <c r="B218" s="8" t="s">
        <v>22</v>
      </c>
      <c r="C218" s="13">
        <v>200</v>
      </c>
    </row>
    <row r="219" spans="1:3" s="3" customFormat="1" ht="15" customHeight="1" x14ac:dyDescent="0.3">
      <c r="A219" s="18"/>
      <c r="B219" s="8" t="s">
        <v>44</v>
      </c>
      <c r="C219" s="13">
        <v>50</v>
      </c>
    </row>
    <row r="220" spans="1:3" s="3" customFormat="1" ht="15" customHeight="1" x14ac:dyDescent="0.3">
      <c r="A220" s="18"/>
      <c r="B220" s="8"/>
      <c r="C220" s="13"/>
    </row>
    <row r="221" spans="1:3" s="4" customFormat="1" ht="15" customHeight="1" x14ac:dyDescent="0.3">
      <c r="A221" s="12"/>
      <c r="B221" s="9" t="s">
        <v>7</v>
      </c>
      <c r="C221" s="12">
        <f>250+10+100+150+200+50</f>
        <v>760</v>
      </c>
    </row>
    <row r="222" spans="1:3" s="3" customFormat="1" ht="15" customHeight="1" x14ac:dyDescent="0.3">
      <c r="A222" s="18" t="s">
        <v>13</v>
      </c>
      <c r="B222" s="8" t="s">
        <v>45</v>
      </c>
      <c r="C222" s="13">
        <v>200</v>
      </c>
    </row>
    <row r="223" spans="1:3" s="3" customFormat="1" ht="15" customHeight="1" x14ac:dyDescent="0.3">
      <c r="A223" s="18"/>
      <c r="B223" s="8" t="s">
        <v>65</v>
      </c>
      <c r="C223" s="13">
        <v>100</v>
      </c>
    </row>
    <row r="224" spans="1:3" s="3" customFormat="1" x14ac:dyDescent="0.3">
      <c r="A224" s="12"/>
      <c r="B224" s="9" t="s">
        <v>14</v>
      </c>
      <c r="C224" s="12">
        <f>C223+C222</f>
        <v>300</v>
      </c>
    </row>
    <row r="225" spans="1:3" s="3" customFormat="1" ht="15.75" customHeight="1" x14ac:dyDescent="0.3">
      <c r="A225" s="18" t="s">
        <v>23</v>
      </c>
      <c r="B225" s="18"/>
      <c r="C225" s="12">
        <f>C224+C221+C214</f>
        <v>1600</v>
      </c>
    </row>
    <row r="229" spans="1:3" x14ac:dyDescent="0.3">
      <c r="A229" s="24" t="s">
        <v>66</v>
      </c>
      <c r="B229" s="24"/>
      <c r="C229" s="24"/>
    </row>
    <row r="230" spans="1:3" x14ac:dyDescent="0.3">
      <c r="A230" s="17"/>
      <c r="B230" s="25" t="s">
        <v>81</v>
      </c>
      <c r="C230" s="25"/>
    </row>
    <row r="231" spans="1:3" s="3" customFormat="1" ht="25.2" customHeight="1" x14ac:dyDescent="0.3">
      <c r="A231" s="13" t="s">
        <v>0</v>
      </c>
      <c r="B231" s="5" t="s">
        <v>1</v>
      </c>
      <c r="C231" s="13" t="s">
        <v>2</v>
      </c>
    </row>
    <row r="232" spans="1:3" s="3" customFormat="1" ht="18.75" customHeight="1" x14ac:dyDescent="0.3">
      <c r="A232" s="13"/>
      <c r="B232" s="8"/>
      <c r="C232" s="13"/>
    </row>
    <row r="233" spans="1:3" s="3" customFormat="1" ht="15.75" customHeight="1" x14ac:dyDescent="0.3">
      <c r="A233" s="18" t="s">
        <v>38</v>
      </c>
      <c r="B233" s="18"/>
      <c r="C233" s="13"/>
    </row>
    <row r="234" spans="1:3" s="3" customFormat="1" ht="15" customHeight="1" x14ac:dyDescent="0.3">
      <c r="A234" s="18" t="s">
        <v>4</v>
      </c>
      <c r="B234" s="8" t="s">
        <v>57</v>
      </c>
      <c r="C234" s="13" t="s">
        <v>76</v>
      </c>
    </row>
    <row r="235" spans="1:3" s="3" customFormat="1" ht="15" customHeight="1" x14ac:dyDescent="0.3">
      <c r="A235" s="18"/>
      <c r="B235" s="8" t="s">
        <v>9</v>
      </c>
      <c r="C235" s="13">
        <v>60</v>
      </c>
    </row>
    <row r="236" spans="1:3" s="3" customFormat="1" ht="15" customHeight="1" x14ac:dyDescent="0.3">
      <c r="A236" s="18"/>
      <c r="B236" s="8" t="s">
        <v>19</v>
      </c>
      <c r="C236" s="13">
        <v>15</v>
      </c>
    </row>
    <row r="237" spans="1:3" s="3" customFormat="1" ht="15" customHeight="1" x14ac:dyDescent="0.3">
      <c r="A237" s="18"/>
      <c r="B237" s="8" t="s">
        <v>8</v>
      </c>
      <c r="C237" s="13">
        <v>15</v>
      </c>
    </row>
    <row r="238" spans="1:3" s="3" customFormat="1" ht="15" customHeight="1" x14ac:dyDescent="0.3">
      <c r="A238" s="18"/>
      <c r="B238" s="8" t="s">
        <v>10</v>
      </c>
      <c r="C238" s="13">
        <v>200</v>
      </c>
    </row>
    <row r="239" spans="1:3" s="3" customFormat="1" ht="15" customHeight="1" x14ac:dyDescent="0.3">
      <c r="A239" s="18"/>
      <c r="B239" s="8"/>
      <c r="C239" s="13"/>
    </row>
    <row r="240" spans="1:3" s="4" customFormat="1" ht="15" customHeight="1" x14ac:dyDescent="0.3">
      <c r="A240" s="12"/>
      <c r="B240" s="9" t="s">
        <v>6</v>
      </c>
      <c r="C240" s="12">
        <f>210+60+30+200</f>
        <v>500</v>
      </c>
    </row>
    <row r="241" spans="1:3" s="3" customFormat="1" x14ac:dyDescent="0.3">
      <c r="A241" s="18" t="s">
        <v>5</v>
      </c>
      <c r="B241" s="8" t="s">
        <v>47</v>
      </c>
      <c r="C241" s="13" t="s">
        <v>43</v>
      </c>
    </row>
    <row r="242" spans="1:3" s="16" customFormat="1" ht="15" customHeight="1" x14ac:dyDescent="0.3">
      <c r="A242" s="18"/>
      <c r="B242" s="8" t="s">
        <v>79</v>
      </c>
      <c r="C242" s="5" t="s">
        <v>75</v>
      </c>
    </row>
    <row r="243" spans="1:3" s="3" customFormat="1" ht="15" customHeight="1" x14ac:dyDescent="0.3">
      <c r="A243" s="18"/>
      <c r="B243" s="8" t="s">
        <v>44</v>
      </c>
      <c r="C243" s="13">
        <v>50</v>
      </c>
    </row>
    <row r="244" spans="1:3" s="3" customFormat="1" ht="15" customHeight="1" x14ac:dyDescent="0.3">
      <c r="A244" s="18"/>
      <c r="B244" s="8" t="s">
        <v>12</v>
      </c>
      <c r="C244" s="13">
        <v>200</v>
      </c>
    </row>
    <row r="245" spans="1:3" s="3" customFormat="1" ht="15" customHeight="1" x14ac:dyDescent="0.3">
      <c r="A245" s="18"/>
      <c r="B245" s="8"/>
      <c r="C245" s="13"/>
    </row>
    <row r="246" spans="1:3" s="4" customFormat="1" ht="15" customHeight="1" x14ac:dyDescent="0.3">
      <c r="A246" s="12"/>
      <c r="B246" s="9" t="s">
        <v>7</v>
      </c>
      <c r="C246" s="12">
        <f>260+250+C243+C244+30</f>
        <v>790</v>
      </c>
    </row>
    <row r="247" spans="1:3" s="3" customFormat="1" ht="15" customHeight="1" x14ac:dyDescent="0.3">
      <c r="A247" s="18" t="s">
        <v>13</v>
      </c>
      <c r="B247" s="8" t="s">
        <v>45</v>
      </c>
      <c r="C247" s="13">
        <v>200</v>
      </c>
    </row>
    <row r="248" spans="1:3" s="3" customFormat="1" x14ac:dyDescent="0.3">
      <c r="A248" s="18"/>
      <c r="B248" s="8" t="s">
        <v>48</v>
      </c>
      <c r="C248" s="13">
        <v>100</v>
      </c>
    </row>
    <row r="249" spans="1:3" s="3" customFormat="1" x14ac:dyDescent="0.3">
      <c r="A249" s="12"/>
      <c r="B249" s="9" t="s">
        <v>14</v>
      </c>
      <c r="C249" s="12">
        <f>C248+C247</f>
        <v>300</v>
      </c>
    </row>
    <row r="250" spans="1:3" s="3" customFormat="1" ht="15.75" customHeight="1" x14ac:dyDescent="0.3">
      <c r="A250" s="18" t="s">
        <v>23</v>
      </c>
      <c r="B250" s="18"/>
      <c r="C250" s="12">
        <f>C249+C246+C240</f>
        <v>1590</v>
      </c>
    </row>
    <row r="254" spans="1:3" x14ac:dyDescent="0.3">
      <c r="A254" s="24" t="s">
        <v>66</v>
      </c>
      <c r="B254" s="24"/>
      <c r="C254" s="24"/>
    </row>
    <row r="255" spans="1:3" x14ac:dyDescent="0.3">
      <c r="A255" s="17"/>
      <c r="B255" s="25" t="s">
        <v>81</v>
      </c>
      <c r="C255" s="25"/>
    </row>
    <row r="256" spans="1:3" s="3" customFormat="1" ht="25.2" customHeight="1" x14ac:dyDescent="0.3">
      <c r="A256" s="13" t="s">
        <v>0</v>
      </c>
      <c r="B256" s="5" t="s">
        <v>1</v>
      </c>
      <c r="C256" s="13" t="s">
        <v>2</v>
      </c>
    </row>
    <row r="257" spans="1:3" s="3" customFormat="1" ht="18.75" customHeight="1" x14ac:dyDescent="0.3">
      <c r="A257" s="13"/>
      <c r="B257" s="8"/>
      <c r="C257" s="13"/>
    </row>
    <row r="258" spans="1:3" s="3" customFormat="1" ht="15.75" customHeight="1" x14ac:dyDescent="0.3">
      <c r="A258" s="18" t="s">
        <v>39</v>
      </c>
      <c r="B258" s="18"/>
      <c r="C258" s="13"/>
    </row>
    <row r="259" spans="1:3" s="3" customFormat="1" ht="15" customHeight="1" x14ac:dyDescent="0.3">
      <c r="A259" s="18" t="s">
        <v>4</v>
      </c>
      <c r="B259" s="8" t="s">
        <v>16</v>
      </c>
      <c r="C259" s="13">
        <v>100</v>
      </c>
    </row>
    <row r="260" spans="1:3" s="3" customFormat="1" ht="15" customHeight="1" x14ac:dyDescent="0.3">
      <c r="A260" s="18"/>
      <c r="B260" s="8" t="s">
        <v>11</v>
      </c>
      <c r="C260" s="13">
        <v>150</v>
      </c>
    </row>
    <row r="261" spans="1:3" s="3" customFormat="1" ht="15" customHeight="1" x14ac:dyDescent="0.3">
      <c r="A261" s="18"/>
      <c r="B261" s="8" t="s">
        <v>41</v>
      </c>
      <c r="C261" s="13">
        <v>200</v>
      </c>
    </row>
    <row r="262" spans="1:3" s="3" customFormat="1" ht="15" customHeight="1" x14ac:dyDescent="0.3">
      <c r="A262" s="18"/>
      <c r="B262" s="8" t="s">
        <v>9</v>
      </c>
      <c r="C262" s="13">
        <v>60</v>
      </c>
    </row>
    <row r="263" spans="1:3" s="3" customFormat="1" ht="15" customHeight="1" x14ac:dyDescent="0.3">
      <c r="A263" s="18"/>
      <c r="B263" s="8"/>
      <c r="C263" s="13"/>
    </row>
    <row r="264" spans="1:3" s="4" customFormat="1" ht="15" customHeight="1" x14ac:dyDescent="0.3">
      <c r="A264" s="12"/>
      <c r="B264" s="9" t="s">
        <v>6</v>
      </c>
      <c r="C264" s="12">
        <f>SUM(C259:C263)</f>
        <v>510</v>
      </c>
    </row>
    <row r="265" spans="1:3" s="3" customFormat="1" x14ac:dyDescent="0.3">
      <c r="A265" s="18" t="s">
        <v>5</v>
      </c>
      <c r="B265" s="8" t="s">
        <v>42</v>
      </c>
      <c r="C265" s="13" t="s">
        <v>43</v>
      </c>
    </row>
    <row r="266" spans="1:3" s="16" customFormat="1" ht="15" customHeight="1" x14ac:dyDescent="0.3">
      <c r="A266" s="18"/>
      <c r="B266" s="8" t="s">
        <v>68</v>
      </c>
      <c r="C266" s="5" t="s">
        <v>69</v>
      </c>
    </row>
    <row r="267" spans="1:3" s="3" customFormat="1" ht="15" customHeight="1" x14ac:dyDescent="0.3">
      <c r="A267" s="18"/>
      <c r="B267" s="8" t="s">
        <v>27</v>
      </c>
      <c r="C267" s="13">
        <v>150</v>
      </c>
    </row>
    <row r="268" spans="1:3" s="3" customFormat="1" ht="15" customHeight="1" x14ac:dyDescent="0.3">
      <c r="A268" s="18"/>
      <c r="B268" s="8" t="s">
        <v>22</v>
      </c>
      <c r="C268" s="13">
        <v>200</v>
      </c>
    </row>
    <row r="269" spans="1:3" s="3" customFormat="1" ht="15" customHeight="1" x14ac:dyDescent="0.3">
      <c r="A269" s="18"/>
      <c r="B269" s="8" t="s">
        <v>44</v>
      </c>
      <c r="C269" s="13">
        <v>50</v>
      </c>
    </row>
    <row r="270" spans="1:3" s="3" customFormat="1" ht="15" customHeight="1" x14ac:dyDescent="0.3">
      <c r="A270" s="18"/>
      <c r="B270" s="8"/>
      <c r="C270" s="13"/>
    </row>
    <row r="271" spans="1:3" s="4" customFormat="1" ht="15" customHeight="1" x14ac:dyDescent="0.3">
      <c r="A271" s="12"/>
      <c r="B271" s="9" t="s">
        <v>7</v>
      </c>
      <c r="C271" s="12">
        <f>C269+C268+C267+100+260</f>
        <v>760</v>
      </c>
    </row>
    <row r="272" spans="1:3" s="3" customFormat="1" ht="15" customHeight="1" x14ac:dyDescent="0.3">
      <c r="A272" s="18" t="s">
        <v>13</v>
      </c>
      <c r="B272" s="8" t="s">
        <v>45</v>
      </c>
      <c r="C272" s="13">
        <v>200</v>
      </c>
    </row>
    <row r="273" spans="1:3" s="3" customFormat="1" ht="15" customHeight="1" x14ac:dyDescent="0.3">
      <c r="A273" s="18"/>
      <c r="B273" s="8" t="s">
        <v>64</v>
      </c>
      <c r="C273" s="13">
        <v>100</v>
      </c>
    </row>
    <row r="274" spans="1:3" s="3" customFormat="1" x14ac:dyDescent="0.3">
      <c r="A274" s="12"/>
      <c r="B274" s="9" t="s">
        <v>14</v>
      </c>
      <c r="C274" s="12">
        <f>C273+C272</f>
        <v>300</v>
      </c>
    </row>
    <row r="275" spans="1:3" s="3" customFormat="1" ht="15.75" customHeight="1" x14ac:dyDescent="0.3">
      <c r="A275" s="18" t="s">
        <v>23</v>
      </c>
      <c r="B275" s="18"/>
      <c r="C275" s="12">
        <f>C274+C271+C264</f>
        <v>1570</v>
      </c>
    </row>
    <row r="279" spans="1:3" x14ac:dyDescent="0.3">
      <c r="A279" s="24" t="s">
        <v>66</v>
      </c>
      <c r="B279" s="24"/>
      <c r="C279" s="24"/>
    </row>
    <row r="280" spans="1:3" x14ac:dyDescent="0.3">
      <c r="A280" s="17"/>
      <c r="B280" s="25" t="s">
        <v>81</v>
      </c>
      <c r="C280" s="25"/>
    </row>
    <row r="281" spans="1:3" s="3" customFormat="1" ht="25.2" customHeight="1" x14ac:dyDescent="0.3">
      <c r="A281" s="13" t="s">
        <v>0</v>
      </c>
      <c r="B281" s="5" t="s">
        <v>1</v>
      </c>
      <c r="C281" s="13" t="s">
        <v>2</v>
      </c>
    </row>
    <row r="282" spans="1:3" s="3" customFormat="1" ht="18.75" customHeight="1" x14ac:dyDescent="0.3">
      <c r="A282" s="13"/>
      <c r="B282" s="8"/>
      <c r="C282" s="13"/>
    </row>
    <row r="283" spans="1:3" s="3" customFormat="1" ht="15.75" customHeight="1" x14ac:dyDescent="0.3">
      <c r="A283" s="18" t="s">
        <v>31</v>
      </c>
      <c r="B283" s="18"/>
      <c r="C283" s="13"/>
    </row>
    <row r="284" spans="1:3" s="16" customFormat="1" ht="15" customHeight="1" x14ac:dyDescent="0.3">
      <c r="A284" s="18" t="s">
        <v>4</v>
      </c>
      <c r="B284" s="8" t="s">
        <v>80</v>
      </c>
      <c r="C284" s="5" t="s">
        <v>71</v>
      </c>
    </row>
    <row r="285" spans="1:3" s="16" customFormat="1" ht="15" customHeight="1" x14ac:dyDescent="0.3">
      <c r="A285" s="18"/>
      <c r="B285" s="8" t="s">
        <v>53</v>
      </c>
      <c r="C285" s="5">
        <v>60</v>
      </c>
    </row>
    <row r="286" spans="1:3" s="16" customFormat="1" ht="15" customHeight="1" x14ac:dyDescent="0.3">
      <c r="A286" s="18"/>
      <c r="B286" s="8" t="s">
        <v>54</v>
      </c>
      <c r="C286" s="5" t="s">
        <v>55</v>
      </c>
    </row>
    <row r="287" spans="1:3" s="16" customFormat="1" ht="15" customHeight="1" x14ac:dyDescent="0.3">
      <c r="A287" s="18"/>
      <c r="B287" s="8" t="s">
        <v>48</v>
      </c>
      <c r="C287" s="5">
        <v>100</v>
      </c>
    </row>
    <row r="288" spans="1:3" s="3" customFormat="1" ht="15" customHeight="1" x14ac:dyDescent="0.3">
      <c r="A288" s="18"/>
      <c r="B288" s="8"/>
      <c r="C288" s="13"/>
    </row>
    <row r="289" spans="1:3" s="4" customFormat="1" ht="15" customHeight="1" x14ac:dyDescent="0.3">
      <c r="A289" s="12"/>
      <c r="B289" s="9" t="s">
        <v>6</v>
      </c>
      <c r="C289" s="12">
        <f>135+50+60+205+100</f>
        <v>550</v>
      </c>
    </row>
    <row r="290" spans="1:3" s="3" customFormat="1" x14ac:dyDescent="0.3">
      <c r="A290" s="18" t="s">
        <v>5</v>
      </c>
      <c r="B290" s="8" t="s">
        <v>60</v>
      </c>
      <c r="C290" s="13" t="s">
        <v>61</v>
      </c>
    </row>
    <row r="291" spans="1:3" s="3" customFormat="1" ht="15" customHeight="1" x14ac:dyDescent="0.3">
      <c r="A291" s="18"/>
      <c r="B291" s="8" t="s">
        <v>15</v>
      </c>
      <c r="C291" s="13">
        <v>150</v>
      </c>
    </row>
    <row r="292" spans="1:3" s="3" customFormat="1" ht="15" customHeight="1" x14ac:dyDescent="0.3">
      <c r="A292" s="18"/>
      <c r="B292" s="8" t="s">
        <v>28</v>
      </c>
      <c r="C292" s="13">
        <v>100</v>
      </c>
    </row>
    <row r="293" spans="1:3" s="3" customFormat="1" ht="15" customHeight="1" x14ac:dyDescent="0.3">
      <c r="A293" s="18"/>
      <c r="B293" s="8" t="s">
        <v>12</v>
      </c>
      <c r="C293" s="13">
        <v>200</v>
      </c>
    </row>
    <row r="294" spans="1:3" s="3" customFormat="1" ht="15" customHeight="1" x14ac:dyDescent="0.3">
      <c r="A294" s="18"/>
      <c r="B294" s="8" t="s">
        <v>44</v>
      </c>
      <c r="C294" s="13">
        <v>50</v>
      </c>
    </row>
    <row r="295" spans="1:3" s="3" customFormat="1" ht="15" customHeight="1" x14ac:dyDescent="0.3">
      <c r="A295" s="18"/>
      <c r="B295" s="8"/>
      <c r="C295" s="13"/>
    </row>
    <row r="296" spans="1:3" s="4" customFormat="1" ht="15" customHeight="1" x14ac:dyDescent="0.3">
      <c r="A296" s="12"/>
      <c r="B296" s="9" t="s">
        <v>7</v>
      </c>
      <c r="C296" s="12">
        <f>C294+C293+C292+C291+250+10+10</f>
        <v>770</v>
      </c>
    </row>
    <row r="297" spans="1:3" s="3" customFormat="1" ht="15" customHeight="1" x14ac:dyDescent="0.3">
      <c r="A297" s="18" t="s">
        <v>13</v>
      </c>
      <c r="B297" s="8" t="s">
        <v>45</v>
      </c>
      <c r="C297" s="13">
        <v>200</v>
      </c>
    </row>
    <row r="298" spans="1:3" s="3" customFormat="1" x14ac:dyDescent="0.3">
      <c r="A298" s="18"/>
      <c r="B298" s="8" t="s">
        <v>48</v>
      </c>
      <c r="C298" s="13">
        <v>100</v>
      </c>
    </row>
    <row r="299" spans="1:3" s="3" customFormat="1" x14ac:dyDescent="0.3">
      <c r="A299" s="12"/>
      <c r="B299" s="9" t="s">
        <v>14</v>
      </c>
      <c r="C299" s="12">
        <f>C298+C297</f>
        <v>300</v>
      </c>
    </row>
    <row r="300" spans="1:3" s="3" customFormat="1" ht="15.75" customHeight="1" x14ac:dyDescent="0.3">
      <c r="A300" s="18" t="s">
        <v>23</v>
      </c>
      <c r="B300" s="18"/>
      <c r="C300" s="12">
        <f>C299+C296+C289</f>
        <v>1620</v>
      </c>
    </row>
  </sheetData>
  <mergeCells count="73">
    <mergeCell ref="A179:C179"/>
    <mergeCell ref="A204:C204"/>
    <mergeCell ref="A229:C229"/>
    <mergeCell ref="A254:C254"/>
    <mergeCell ref="A279:C279"/>
    <mergeCell ref="A5:C5"/>
    <mergeCell ref="A30:C30"/>
    <mergeCell ref="A55:C55"/>
    <mergeCell ref="A80:C80"/>
    <mergeCell ref="A106:C106"/>
    <mergeCell ref="A35:A39"/>
    <mergeCell ref="B7:C7"/>
    <mergeCell ref="A10:B10"/>
    <mergeCell ref="A11:A15"/>
    <mergeCell ref="A17:A22"/>
    <mergeCell ref="A24:A25"/>
    <mergeCell ref="A27:B27"/>
    <mergeCell ref="A34:B34"/>
    <mergeCell ref="A41:A46"/>
    <mergeCell ref="A48:A49"/>
    <mergeCell ref="A51:B51"/>
    <mergeCell ref="A59:B59"/>
    <mergeCell ref="A60:A64"/>
    <mergeCell ref="A66:A71"/>
    <mergeCell ref="A73:A74"/>
    <mergeCell ref="A76:B76"/>
    <mergeCell ref="A84:B84"/>
    <mergeCell ref="A85:A89"/>
    <mergeCell ref="A92:A97"/>
    <mergeCell ref="A99:A100"/>
    <mergeCell ref="A102:B102"/>
    <mergeCell ref="A147:A148"/>
    <mergeCell ref="A110:B110"/>
    <mergeCell ref="A111:A115"/>
    <mergeCell ref="A117:A121"/>
    <mergeCell ref="A123:A124"/>
    <mergeCell ref="A126:B126"/>
    <mergeCell ref="A134:B134"/>
    <mergeCell ref="A135:A138"/>
    <mergeCell ref="A140:A145"/>
    <mergeCell ref="A130:C130"/>
    <mergeCell ref="A150:B150"/>
    <mergeCell ref="A158:B158"/>
    <mergeCell ref="A159:A163"/>
    <mergeCell ref="A154:C154"/>
    <mergeCell ref="A165:A170"/>
    <mergeCell ref="A172:A173"/>
    <mergeCell ref="A175:B175"/>
    <mergeCell ref="A183:B183"/>
    <mergeCell ref="A184:A189"/>
    <mergeCell ref="A191:A195"/>
    <mergeCell ref="A197:A198"/>
    <mergeCell ref="A200:B200"/>
    <mergeCell ref="A208:B208"/>
    <mergeCell ref="A209:A213"/>
    <mergeCell ref="A215:A220"/>
    <mergeCell ref="A222:A223"/>
    <mergeCell ref="A225:B225"/>
    <mergeCell ref="A275:B275"/>
    <mergeCell ref="A233:B233"/>
    <mergeCell ref="A234:A239"/>
    <mergeCell ref="A241:A245"/>
    <mergeCell ref="A247:A248"/>
    <mergeCell ref="A250:B250"/>
    <mergeCell ref="A258:B258"/>
    <mergeCell ref="A259:A263"/>
    <mergeCell ref="A265:A270"/>
    <mergeCell ref="A272:A273"/>
    <mergeCell ref="A300:B300"/>
    <mergeCell ref="A283:B283"/>
    <mergeCell ref="A284:A288"/>
    <mergeCell ref="A290:A295"/>
    <mergeCell ref="A297:A298"/>
  </mergeCells>
  <pageMargins left="0.7" right="0.7" top="0.75" bottom="0.75" header="0.3" footer="0.3"/>
  <pageSetup paperSize="9" fitToHeight="0" orientation="portrait" r:id="rId1"/>
  <rowBreaks count="11" manualBreakCount="11">
    <brk id="27" max="16383" man="1"/>
    <brk id="51" max="16383" man="1"/>
    <brk id="76" max="16383" man="1"/>
    <brk id="102" max="16383" man="1"/>
    <brk id="126" max="16383" man="1"/>
    <brk id="150" max="16383" man="1"/>
    <brk id="175" max="16383" man="1"/>
    <brk id="200" max="16383" man="1"/>
    <brk id="225" max="16383" man="1"/>
    <brk id="250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Agro2</cp:lastModifiedBy>
  <cp:lastPrinted>2024-11-01T08:21:47Z</cp:lastPrinted>
  <dcterms:created xsi:type="dcterms:W3CDTF">2023-12-30T06:57:21Z</dcterms:created>
  <dcterms:modified xsi:type="dcterms:W3CDTF">2024-11-01T08:21:50Z</dcterms:modified>
</cp:coreProperties>
</file>